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UADRO INDICADORES 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<sst xmlns="http://schemas.openxmlformats.org/spreadsheetml/2006/main" count="68" uniqueCount="67">
  <si>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DIRECCIÓN DE AMINISTRACIÓN </t>
  </si>
  <si>
    <t>SUBDIRECCIÓN DE ADMINISTRACIÓN Y DESARROLLO DE PERSONAL</t>
  </si>
  <si>
    <t>DEPARTAMENTO DE RELACIONES LABORALES</t>
  </si>
  <si>
    <t>COMITÉ DE ÉTICA DEL INSTITUTO NACIONAL DE ENFERMEDADES RESPIRATORIAS</t>
  </si>
  <si>
    <t>ISMAEL COSÍO VILLEGAS</t>
  </si>
  <si>
    <t>No. Factor</t>
  </si>
  <si>
    <t>No. Reactivo</t>
  </si>
  <si>
    <t>DESCRIPCIÓN DEL REACTIVO</t>
  </si>
  <si>
    <t>ASPECTO A MEDIR DEL CÓDIGO DE ÉTICA Y DE CONDUCTA</t>
  </si>
  <si>
    <t>INDICADOR</t>
  </si>
  <si>
    <t>FÓRMULA</t>
  </si>
  <si>
    <t>RESULTADO INDICADORES</t>
  </si>
  <si>
    <t>Personal que fomenta el valor del Compañerismo y  Profesionalismo en la institución.</t>
  </si>
  <si>
    <t xml:space="preserve">Existencia de los principios de  igualdad y equidad de género. </t>
  </si>
  <si>
    <t xml:space="preserve">Visión de credibilidad que se vive en la institución. </t>
  </si>
  <si>
    <t>Liderazgo</t>
  </si>
  <si>
    <t>Tipo de liderazgo promotor de una cultura ética en la institución.</t>
  </si>
  <si>
    <t xml:space="preserve">Rendicion de cuentas </t>
  </si>
  <si>
    <t xml:space="preserve">Nivel de percepción del servidor público respecto al ejercicio de las funciones con eficacia y calidad  que son sujetas a la evaluación propia de la sociedad. </t>
  </si>
  <si>
    <t xml:space="preserve">Respeto </t>
  </si>
  <si>
    <t xml:space="preserve">Nivel de percepción del actuar con respeto en la institución. </t>
  </si>
  <si>
    <t>Nivel de percepción del servidor público respecto al ejercicio responsable y transparente de los recursos gubernamentales.</t>
  </si>
  <si>
    <t xml:space="preserve">Igualdad y no discriminación </t>
  </si>
  <si>
    <t>En mi institución el trato con el público es Igualitario y libre de Discriminación.</t>
  </si>
  <si>
    <t>En mi área de trabajo el trato entre superiores, subordinados y compañeros, siempre es Igualitario y sin Discriminación.</t>
  </si>
  <si>
    <t>Mi jefe(a) me involucra para la toma decisiones importantes en mi área de trabajo.</t>
  </si>
  <si>
    <t>Mi jefe(a) promueve el aprendizaje continuo para afrontar nuevos procesos.</t>
  </si>
  <si>
    <t>Considero que la Misión, Visión y Valores de mi institución están claramente definidas y comunicadas al personal.</t>
  </si>
  <si>
    <t>Mi jefe(a) me proporciona información suficiente y adecuada para realizar bien mi trabajo.</t>
  </si>
  <si>
    <t>Me parece que en mi institución se manejan los recursos del área de manera responsable y austera.</t>
  </si>
  <si>
    <t xml:space="preserve"> Existe compromiso de la alta dirección con la asignación y uso transparente y racional de los recursos.</t>
  </si>
  <si>
    <t>Considero que en mi área de trabajo se promueve la rendición de cuentas.</t>
  </si>
  <si>
    <t>Mi jefe(a) me trata con respeto y amabilidad.</t>
  </si>
  <si>
    <t>En mi área se fomenta el respeto por igual sin importar el nivel jerárquico.</t>
  </si>
  <si>
    <t>En mi institución se protegen los datos personales de las usuarias y usuarios</t>
  </si>
  <si>
    <t>En mi institución la protección de datos personales se realiza de manera responsable</t>
  </si>
  <si>
    <t xml:space="preserve">Interes Público </t>
  </si>
  <si>
    <t xml:space="preserve">Profesional </t>
  </si>
  <si>
    <t>Organizada</t>
  </si>
  <si>
    <t>Integridad</t>
  </si>
  <si>
    <t>Considero que en mi área se busca la satisfacción colectiva por encima de interés o beneficios particulares.</t>
  </si>
  <si>
    <t>Cuando ingresé al área, me sentí bienvenido(a) y me explicaron la organización de la institución, mis funciones y responsabilidades, interrelaciones entre las áreas de la institución y tareas de cada uno de mis compañeros.</t>
  </si>
  <si>
    <t>Considero que en mi área la retroalimentación de la evaluación del desempeño se acompaña en primera instancia de capacitación y apoyo, en lugar de amenazas y críticas.</t>
  </si>
  <si>
    <t>En mi equipo de trabajo tenemos una visión compartida de cómo será esta institución en el futuro.</t>
  </si>
  <si>
    <t>Conozco los manuales de organización y procedimientos de mi institución.</t>
  </si>
  <si>
    <t>Mis funciones están claramente definidas.</t>
  </si>
  <si>
    <t>Estoy consciente cómo mi trabajo contribuye a la realización de los objetivos de mi área.</t>
  </si>
  <si>
    <t>Me siento identificado con el propósito u objetivo de la institución.</t>
  </si>
  <si>
    <t>Siento que los valores de la institución son comprendidos y compartidos por el personal.</t>
  </si>
  <si>
    <t>Considero que los mandos superiores son congruentes con lo que dicen y lo que hacen.</t>
  </si>
  <si>
    <t xml:space="preserve">Transparencia y Justicia </t>
  </si>
  <si>
    <t>Eficiente</t>
  </si>
  <si>
    <t>diponibilida de recursos y el uso transparente de cada uno de ellos.</t>
  </si>
  <si>
    <t>Dispongo de los medios y recursos requeridos para realizar el trabajo diario.</t>
  </si>
  <si>
    <t>Nivel de identidad institucional en el presente y futuro.</t>
  </si>
  <si>
    <t>Resultado del Reactivo 123*100</t>
  </si>
  <si>
    <t>(Resultados del Reactivo 192 + Reactivo 190) /2 de la ECCO*100</t>
  </si>
  <si>
    <t>(Resultados del Reactivo 188 + Reactivo 186 + Reactivo 189+ Reactivo 183 + Reactivo 185) /5 de la ECCO*100</t>
  </si>
  <si>
    <t>(Resultados del Reactivo 161 + Reactivo 157) /2 de la ECCO*100</t>
  </si>
  <si>
    <t>(Resultados del Reactivo 174 + Reactivo 165) /2 de la ECCO*100</t>
  </si>
  <si>
    <t>(Resultado del Reactivo 141+ reactivo 144) /2 de la ECCO*100</t>
  </si>
  <si>
    <t>(Resultados del Reactivo 138+ Reactivo 184 + Reactivo 133 + Reactivo 137) /4 de la ECCO*100</t>
  </si>
  <si>
    <t>(Resultados del Reactivo 139 + Reactivo 143 + Reactivo 144 ) /3 de la ECCO*100</t>
  </si>
  <si>
    <t>(Resultados del Reactivo 148 + Reactivo 152 ) /2 de la ECCO*100</t>
  </si>
  <si>
    <t>(Resultados del Reactivo 168 + Reactivo 171 ) /2 de la ECCO*100</t>
  </si>
  <si>
    <t xml:space="preserve">El personal que contribuye con su trabajo al bien, ajenos a las satisfacción colectiva </t>
  </si>
  <si>
    <t>INDICADORES OBTENIDOS DE LA ENCUESTA DE CLIMA Y CULTURA ORGANIZACIONAL 2016.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</si>
</sst>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4E5"/>
        <bgColor indexed="64"/>
      </patternFill>
    </fill>
    <fill>
      <patternFill patternType="solid">
        <fgColor rgb="FF68F282"/>
        <bgColor indexed="64"/>
      </patternFill>
    </fill>
    <fill>
      <patternFill patternType="solid">
        <fgColor rgb="FF17B3F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6DDD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9AF9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26" borderId="10" xfId="0" applyFont="1" applyFill="1" applyBorder="1" applyAlignment="1">
      <alignment horizontal="center" vertical="center" wrapText="1"/>
    </xf>
    <xf numFmtId="9" fontId="41" fillId="0" borderId="0" xfId="53" applyFont="1" applyAlignment="1">
      <alignment horizontal="center" vertical="center"/>
    </xf>
    <xf numFmtId="1" fontId="42" fillId="0" borderId="0" xfId="0" applyNumberFormat="1" applyFont="1" applyAlignment="1">
      <alignment/>
    </xf>
    <xf numFmtId="10" fontId="42" fillId="0" borderId="0" xfId="53" applyNumberFormat="1" applyFont="1" applyAlignment="1">
      <alignment/>
    </xf>
    <xf numFmtId="10" fontId="0" fillId="0" borderId="0" xfId="0" applyNumberFormat="1" applyAlignment="1">
      <alignment/>
    </xf>
    <xf numFmtId="9" fontId="42" fillId="26" borderId="10" xfId="53" applyNumberFormat="1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justify" vertical="center" wrapText="1"/>
    </xf>
    <xf numFmtId="0" fontId="42" fillId="4" borderId="10" xfId="0" applyFont="1" applyFill="1" applyBorder="1" applyAlignment="1">
      <alignment horizontal="justify" vertical="center"/>
    </xf>
    <xf numFmtId="10" fontId="42" fillId="0" borderId="11" xfId="0" applyNumberFormat="1" applyFont="1" applyBorder="1" applyAlignment="1">
      <alignment/>
    </xf>
    <xf numFmtId="0" fontId="42" fillId="4" borderId="12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2" fillId="39" borderId="12" xfId="0" applyFont="1" applyFill="1" applyBorder="1" applyAlignment="1">
      <alignment horizontal="center" vertical="center" wrapText="1"/>
    </xf>
    <xf numFmtId="0" fontId="42" fillId="39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9" fontId="42" fillId="39" borderId="12" xfId="53" applyFont="1" applyFill="1" applyBorder="1" applyAlignment="1">
      <alignment horizontal="center" vertical="center"/>
    </xf>
    <xf numFmtId="9" fontId="42" fillId="39" borderId="13" xfId="53" applyFont="1" applyFill="1" applyBorder="1" applyAlignment="1">
      <alignment horizontal="center" vertical="center"/>
    </xf>
    <xf numFmtId="0" fontId="42" fillId="40" borderId="12" xfId="0" applyFont="1" applyFill="1" applyBorder="1" applyAlignment="1">
      <alignment horizontal="center" vertical="center" wrapText="1"/>
    </xf>
    <xf numFmtId="0" fontId="42" fillId="40" borderId="14" xfId="0" applyFont="1" applyFill="1" applyBorder="1" applyAlignment="1">
      <alignment horizontal="center" vertical="center" wrapText="1"/>
    </xf>
    <xf numFmtId="0" fontId="42" fillId="40" borderId="13" xfId="0" applyFont="1" applyFill="1" applyBorder="1" applyAlignment="1">
      <alignment horizontal="center" vertical="center" wrapText="1"/>
    </xf>
    <xf numFmtId="9" fontId="42" fillId="40" borderId="12" xfId="53" applyNumberFormat="1" applyFont="1" applyFill="1" applyBorder="1" applyAlignment="1">
      <alignment horizontal="center" vertical="center"/>
    </xf>
    <xf numFmtId="9" fontId="42" fillId="40" borderId="14" xfId="53" applyNumberFormat="1" applyFont="1" applyFill="1" applyBorder="1" applyAlignment="1">
      <alignment horizontal="center" vertical="center"/>
    </xf>
    <xf numFmtId="9" fontId="42" fillId="40" borderId="13" xfId="53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2" fillId="4" borderId="12" xfId="0" applyFont="1" applyFill="1" applyBorder="1" applyAlignment="1">
      <alignment vertical="center" wrapText="1"/>
    </xf>
    <xf numFmtId="0" fontId="42" fillId="4" borderId="13" xfId="0" applyFont="1" applyFill="1" applyBorder="1" applyAlignment="1">
      <alignment vertical="center" wrapText="1"/>
    </xf>
    <xf numFmtId="9" fontId="42" fillId="33" borderId="12" xfId="53" applyFont="1" applyFill="1" applyBorder="1" applyAlignment="1">
      <alignment horizontal="center" vertical="center"/>
    </xf>
    <xf numFmtId="9" fontId="42" fillId="33" borderId="13" xfId="53" applyFont="1" applyFill="1" applyBorder="1" applyAlignment="1">
      <alignment horizontal="center" vertical="center"/>
    </xf>
    <xf numFmtId="0" fontId="42" fillId="41" borderId="12" xfId="0" applyFont="1" applyFill="1" applyBorder="1" applyAlignment="1">
      <alignment horizontal="center" vertical="center" wrapText="1"/>
    </xf>
    <xf numFmtId="0" fontId="42" fillId="41" borderId="13" xfId="0" applyFont="1" applyFill="1" applyBorder="1" applyAlignment="1">
      <alignment horizontal="center" vertical="center" wrapText="1"/>
    </xf>
    <xf numFmtId="9" fontId="42" fillId="41" borderId="12" xfId="53" applyNumberFormat="1" applyFont="1" applyFill="1" applyBorder="1" applyAlignment="1">
      <alignment horizontal="center" vertical="center"/>
    </xf>
    <xf numFmtId="9" fontId="42" fillId="41" borderId="13" xfId="53" applyNumberFormat="1" applyFont="1" applyFill="1" applyBorder="1" applyAlignment="1">
      <alignment horizontal="center" vertical="center"/>
    </xf>
    <xf numFmtId="9" fontId="42" fillId="34" borderId="12" xfId="53" applyNumberFormat="1" applyFont="1" applyFill="1" applyBorder="1" applyAlignment="1">
      <alignment horizontal="center" vertical="center"/>
    </xf>
    <xf numFmtId="9" fontId="42" fillId="34" borderId="14" xfId="53" applyNumberFormat="1" applyFont="1" applyFill="1" applyBorder="1" applyAlignment="1">
      <alignment horizontal="center" vertical="center"/>
    </xf>
    <xf numFmtId="9" fontId="42" fillId="34" borderId="13" xfId="53" applyNumberFormat="1" applyFont="1" applyFill="1" applyBorder="1" applyAlignment="1">
      <alignment horizontal="center" vertical="center"/>
    </xf>
    <xf numFmtId="0" fontId="42" fillId="42" borderId="12" xfId="0" applyFont="1" applyFill="1" applyBorder="1" applyAlignment="1">
      <alignment horizontal="center" vertical="center" wrapText="1"/>
    </xf>
    <xf numFmtId="0" fontId="42" fillId="42" borderId="13" xfId="0" applyFont="1" applyFill="1" applyBorder="1" applyAlignment="1">
      <alignment horizontal="center" vertical="center" wrapText="1"/>
    </xf>
    <xf numFmtId="9" fontId="42" fillId="42" borderId="12" xfId="53" applyNumberFormat="1" applyFont="1" applyFill="1" applyBorder="1" applyAlignment="1">
      <alignment horizontal="center" vertical="center"/>
    </xf>
    <xf numFmtId="9" fontId="42" fillId="42" borderId="13" xfId="53" applyNumberFormat="1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9" fontId="42" fillId="27" borderId="12" xfId="53" applyNumberFormat="1" applyFont="1" applyFill="1" applyBorder="1" applyAlignment="1">
      <alignment horizontal="center" vertical="center"/>
    </xf>
    <xf numFmtId="9" fontId="42" fillId="27" borderId="13" xfId="53" applyNumberFormat="1" applyFont="1" applyFill="1" applyBorder="1" applyAlignment="1">
      <alignment horizontal="center" vertical="center"/>
    </xf>
    <xf numFmtId="0" fontId="42" fillId="9" borderId="12" xfId="0" applyFont="1" applyFill="1" applyBorder="1" applyAlignment="1">
      <alignment horizontal="center" vertical="center" wrapText="1"/>
    </xf>
    <xf numFmtId="0" fontId="42" fillId="9" borderId="14" xfId="0" applyFont="1" applyFill="1" applyBorder="1" applyAlignment="1">
      <alignment horizontal="center" vertical="center" wrapText="1"/>
    </xf>
    <xf numFmtId="0" fontId="42" fillId="9" borderId="13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vertical="center" wrapText="1"/>
    </xf>
    <xf numFmtId="9" fontId="42" fillId="9" borderId="12" xfId="53" applyNumberFormat="1" applyFont="1" applyFill="1" applyBorder="1" applyAlignment="1">
      <alignment horizontal="center" vertical="center"/>
    </xf>
    <xf numFmtId="9" fontId="42" fillId="9" borderId="14" xfId="53" applyNumberFormat="1" applyFont="1" applyFill="1" applyBorder="1" applyAlignment="1">
      <alignment horizontal="center" vertical="center"/>
    </xf>
    <xf numFmtId="0" fontId="42" fillId="43" borderId="10" xfId="0" applyFont="1" applyFill="1" applyBorder="1" applyAlignment="1">
      <alignment horizontal="center" vertical="center" wrapText="1"/>
    </xf>
    <xf numFmtId="9" fontId="42" fillId="43" borderId="12" xfId="53" applyNumberFormat="1" applyFont="1" applyFill="1" applyBorder="1" applyAlignment="1">
      <alignment horizontal="center" vertical="center"/>
    </xf>
    <xf numFmtId="9" fontId="42" fillId="43" borderId="13" xfId="53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2</xdr:col>
      <xdr:colOff>485775</xdr:colOff>
      <xdr:row>5</xdr:row>
      <xdr:rowOff>66675</xdr:rowOff>
    </xdr:to>
    <xdr:pic>
      <xdr:nvPicPr>
        <xdr:cNvPr id="1" name="Imagen 1" descr="C:\Documents and Settings\Mariana\Mis documentos\Mis imágenes\images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K39"/>
  <sheetViews>
    <sheetView tabSelected="1" zoomScale="80" zoomScaleNormal="80" zoomScalePageLayoutView="0" workbookViewId="0" topLeftCell="A1">
      <selection activeCell="D5" sqref="D5"/>
    </sheetView>
  </sheetViews>
  <sheetFormatPr defaultColWidth="11.421875" defaultRowHeight="15"/>
  <cols>
    <col min="1" max="1" width="3.421875" style="0" customWidth="1"/>
    <col min="2" max="2" width="15.00390625" style="0" customWidth="1"/>
    <col min="3" max="3" width="15.140625" style="0" bestFit="1" customWidth="1"/>
    <col min="4" max="4" width="39.7109375" style="0" bestFit="1" customWidth="1"/>
    <col min="5" max="5" width="31.140625" style="12" customWidth="1"/>
    <col min="6" max="6" width="50.421875" style="0" bestFit="1" customWidth="1"/>
    <col min="7" max="7" width="22.57421875" style="0" customWidth="1"/>
    <col min="8" max="8" width="17.7109375" style="0" customWidth="1"/>
  </cols>
  <sheetData>
    <row r="2" spans="2:8" ht="15.75">
      <c r="B2" s="39" t="s">
        <v>0</v>
      </c>
      <c r="C2" s="39"/>
      <c r="D2" s="39"/>
      <c r="E2" s="39"/>
      <c r="F2" s="39"/>
      <c r="G2" s="39"/>
      <c r="H2" s="39"/>
    </row>
    <row r="3" spans="3:9" ht="15.75">
      <c r="C3" s="39" t="s">
        <v>1</v>
      </c>
      <c r="D3" s="39"/>
      <c r="E3" s="39"/>
      <c r="F3" s="39"/>
      <c r="G3" s="39"/>
      <c r="H3" s="39"/>
      <c r="I3" s="39"/>
    </row>
    <row r="4" spans="3:9" ht="15.75">
      <c r="C4" s="39" t="s">
        <v>2</v>
      </c>
      <c r="D4" s="39"/>
      <c r="E4" s="39"/>
      <c r="F4" s="39"/>
      <c r="G4" s="39"/>
      <c r="H4" s="39"/>
      <c r="I4" s="39"/>
    </row>
    <row r="6" spans="2:8" ht="15.75">
      <c r="B6" s="39" t="s">
        <v>3</v>
      </c>
      <c r="C6" s="39"/>
      <c r="D6" s="39"/>
      <c r="E6" s="39"/>
      <c r="F6" s="39"/>
      <c r="G6" s="39"/>
      <c r="H6" s="39"/>
    </row>
    <row r="7" spans="2:8" ht="15.75">
      <c r="B7" s="39" t="s">
        <v>4</v>
      </c>
      <c r="C7" s="39"/>
      <c r="D7" s="39"/>
      <c r="E7" s="39"/>
      <c r="F7" s="39"/>
      <c r="G7" s="39"/>
      <c r="H7" s="39"/>
    </row>
    <row r="8" spans="2:8" ht="15.75">
      <c r="B8" s="39" t="s">
        <v>66</v>
      </c>
      <c r="C8" s="39"/>
      <c r="D8" s="39"/>
      <c r="E8" s="39"/>
      <c r="F8" s="39"/>
      <c r="G8" s="39"/>
      <c r="H8" s="39"/>
    </row>
    <row r="9" spans="2:5" ht="15.75">
      <c r="B9" s="1"/>
      <c r="E9" s="2"/>
    </row>
    <row r="10" spans="2:11" s="9" customFormat="1" ht="52.5" customHeight="1">
      <c r="B10" s="3" t="s">
        <v>5</v>
      </c>
      <c r="C10" s="4" t="s">
        <v>6</v>
      </c>
      <c r="D10" s="5" t="s">
        <v>7</v>
      </c>
      <c r="E10" s="6" t="s">
        <v>8</v>
      </c>
      <c r="F10" s="7" t="s">
        <v>9</v>
      </c>
      <c r="G10" s="8" t="s">
        <v>10</v>
      </c>
      <c r="H10" s="4" t="s">
        <v>11</v>
      </c>
      <c r="K10" s="14"/>
    </row>
    <row r="11" spans="2:9" s="10" customFormat="1" ht="45.75" customHeight="1">
      <c r="B11" s="19">
        <v>17</v>
      </c>
      <c r="C11" s="19">
        <v>123</v>
      </c>
      <c r="D11" s="19" t="s">
        <v>40</v>
      </c>
      <c r="E11" s="13" t="s">
        <v>36</v>
      </c>
      <c r="F11" s="19" t="s">
        <v>65</v>
      </c>
      <c r="G11" s="19" t="s">
        <v>55</v>
      </c>
      <c r="H11" s="18">
        <v>0.71</v>
      </c>
      <c r="I11" s="16"/>
    </row>
    <row r="12" spans="2:9" s="10" customFormat="1" ht="99.75">
      <c r="B12" s="24">
        <v>10</v>
      </c>
      <c r="C12" s="19">
        <v>192</v>
      </c>
      <c r="D12" s="20" t="s">
        <v>41</v>
      </c>
      <c r="E12" s="27" t="s">
        <v>37</v>
      </c>
      <c r="F12" s="24" t="s">
        <v>12</v>
      </c>
      <c r="G12" s="24" t="s">
        <v>56</v>
      </c>
      <c r="H12" s="31">
        <f>(((78+75)/2)/100)</f>
        <v>0.765</v>
      </c>
      <c r="I12" s="23"/>
    </row>
    <row r="13" spans="2:9" s="10" customFormat="1" ht="30.75" customHeight="1">
      <c r="B13" s="25"/>
      <c r="C13" s="19">
        <v>190</v>
      </c>
      <c r="D13" s="19" t="s">
        <v>42</v>
      </c>
      <c r="E13" s="28"/>
      <c r="F13" s="25"/>
      <c r="G13" s="25"/>
      <c r="H13" s="32"/>
      <c r="I13" s="23"/>
    </row>
    <row r="14" spans="2:9" s="10" customFormat="1" ht="35.25" customHeight="1">
      <c r="B14" s="24">
        <v>8</v>
      </c>
      <c r="C14" s="19">
        <v>188</v>
      </c>
      <c r="D14" s="19" t="s">
        <v>47</v>
      </c>
      <c r="E14" s="33" t="s">
        <v>38</v>
      </c>
      <c r="F14" s="24" t="s">
        <v>54</v>
      </c>
      <c r="G14" s="24" t="s">
        <v>57</v>
      </c>
      <c r="H14" s="36">
        <f>(((82+81+80+78+74)/5)/100)</f>
        <v>0.79</v>
      </c>
      <c r="I14" s="23"/>
    </row>
    <row r="15" spans="2:9" s="10" customFormat="1" ht="42.75">
      <c r="B15" s="26"/>
      <c r="C15" s="19">
        <v>186</v>
      </c>
      <c r="D15" s="19" t="s">
        <v>46</v>
      </c>
      <c r="E15" s="34"/>
      <c r="F15" s="26"/>
      <c r="G15" s="26"/>
      <c r="H15" s="37"/>
      <c r="I15" s="23"/>
    </row>
    <row r="16" spans="2:9" s="10" customFormat="1" ht="28.5">
      <c r="B16" s="26"/>
      <c r="C16" s="19">
        <v>189</v>
      </c>
      <c r="D16" s="19" t="s">
        <v>45</v>
      </c>
      <c r="E16" s="34"/>
      <c r="F16" s="26"/>
      <c r="G16" s="26"/>
      <c r="H16" s="37"/>
      <c r="I16" s="23"/>
    </row>
    <row r="17" spans="2:9" s="10" customFormat="1" ht="28.5">
      <c r="B17" s="26"/>
      <c r="C17" s="19">
        <v>183</v>
      </c>
      <c r="D17" s="19" t="s">
        <v>44</v>
      </c>
      <c r="E17" s="34"/>
      <c r="F17" s="26"/>
      <c r="G17" s="26"/>
      <c r="H17" s="37"/>
      <c r="I17" s="23"/>
    </row>
    <row r="18" spans="2:9" s="10" customFormat="1" ht="42.75">
      <c r="B18" s="25"/>
      <c r="C18" s="19">
        <v>185</v>
      </c>
      <c r="D18" s="19" t="s">
        <v>43</v>
      </c>
      <c r="E18" s="35"/>
      <c r="F18" s="25"/>
      <c r="G18" s="25"/>
      <c r="H18" s="38"/>
      <c r="I18" s="23"/>
    </row>
    <row r="19" spans="2:9" s="10" customFormat="1" ht="28.5">
      <c r="B19" s="24">
        <v>15</v>
      </c>
      <c r="C19" s="19">
        <v>161</v>
      </c>
      <c r="D19" s="19" t="s">
        <v>23</v>
      </c>
      <c r="E19" s="29" t="s">
        <v>22</v>
      </c>
      <c r="F19" s="24" t="s">
        <v>13</v>
      </c>
      <c r="G19" s="40" t="s">
        <v>58</v>
      </c>
      <c r="H19" s="42">
        <f>(((81+74)/2)/100)</f>
        <v>0.775</v>
      </c>
      <c r="I19" s="23"/>
    </row>
    <row r="20" spans="2:9" s="10" customFormat="1" ht="57">
      <c r="B20" s="25"/>
      <c r="C20" s="19">
        <v>157</v>
      </c>
      <c r="D20" s="19" t="s">
        <v>24</v>
      </c>
      <c r="E20" s="30"/>
      <c r="F20" s="25"/>
      <c r="G20" s="41"/>
      <c r="H20" s="43"/>
      <c r="I20" s="23"/>
    </row>
    <row r="21" spans="2:9" s="10" customFormat="1" ht="42.75">
      <c r="B21" s="24">
        <v>16</v>
      </c>
      <c r="C21" s="19">
        <v>174</v>
      </c>
      <c r="D21" s="19" t="s">
        <v>48</v>
      </c>
      <c r="E21" s="44" t="s">
        <v>39</v>
      </c>
      <c r="F21" s="24" t="s">
        <v>14</v>
      </c>
      <c r="G21" s="24" t="s">
        <v>59</v>
      </c>
      <c r="H21" s="46">
        <f>(((76+69)/2)/100)</f>
        <v>0.725</v>
      </c>
      <c r="I21" s="23"/>
    </row>
    <row r="22" spans="2:9" s="10" customFormat="1" ht="42.75">
      <c r="B22" s="25"/>
      <c r="C22" s="19">
        <v>165</v>
      </c>
      <c r="D22" s="19" t="s">
        <v>49</v>
      </c>
      <c r="E22" s="45"/>
      <c r="F22" s="25"/>
      <c r="G22" s="25"/>
      <c r="H22" s="47"/>
      <c r="I22" s="23"/>
    </row>
    <row r="23" spans="2:9" s="10" customFormat="1" ht="28.5">
      <c r="B23" s="24">
        <v>4</v>
      </c>
      <c r="C23" s="19">
        <v>141</v>
      </c>
      <c r="D23" s="19" t="s">
        <v>53</v>
      </c>
      <c r="E23" s="51" t="s">
        <v>51</v>
      </c>
      <c r="F23" s="24" t="s">
        <v>52</v>
      </c>
      <c r="G23" s="24" t="s">
        <v>60</v>
      </c>
      <c r="H23" s="53">
        <f>(((72+73)/2)/100)</f>
        <v>0.725</v>
      </c>
      <c r="I23" s="23"/>
    </row>
    <row r="24" spans="2:9" s="10" customFormat="1" ht="42.75">
      <c r="B24" s="25"/>
      <c r="C24" s="19">
        <v>144</v>
      </c>
      <c r="D24" s="19" t="s">
        <v>29</v>
      </c>
      <c r="E24" s="52"/>
      <c r="F24" s="25"/>
      <c r="G24" s="25"/>
      <c r="H24" s="54"/>
      <c r="I24" s="23"/>
    </row>
    <row r="25" spans="2:9" s="10" customFormat="1" ht="45.75" customHeight="1">
      <c r="B25" s="24">
        <v>18</v>
      </c>
      <c r="C25" s="19">
        <v>138</v>
      </c>
      <c r="D25" s="21" t="s">
        <v>28</v>
      </c>
      <c r="E25" s="55" t="s">
        <v>15</v>
      </c>
      <c r="F25" s="24" t="s">
        <v>16</v>
      </c>
      <c r="G25" s="24" t="s">
        <v>61</v>
      </c>
      <c r="H25" s="48">
        <f>(((74+81+73+73)/4)/100)</f>
        <v>0.7525</v>
      </c>
      <c r="I25" s="23"/>
    </row>
    <row r="26" spans="2:9" s="10" customFormat="1" ht="45.75" customHeight="1">
      <c r="B26" s="26"/>
      <c r="C26" s="19">
        <v>184</v>
      </c>
      <c r="D26" s="22" t="s">
        <v>27</v>
      </c>
      <c r="E26" s="56"/>
      <c r="F26" s="26"/>
      <c r="G26" s="26"/>
      <c r="H26" s="49"/>
      <c r="I26" s="23"/>
    </row>
    <row r="27" spans="2:9" s="10" customFormat="1" ht="45.75" customHeight="1">
      <c r="B27" s="26"/>
      <c r="C27" s="19">
        <v>133</v>
      </c>
      <c r="D27" s="21" t="s">
        <v>26</v>
      </c>
      <c r="E27" s="56"/>
      <c r="F27" s="26"/>
      <c r="G27" s="26"/>
      <c r="H27" s="49"/>
      <c r="I27" s="23"/>
    </row>
    <row r="28" spans="2:9" s="10" customFormat="1" ht="45.75" customHeight="1">
      <c r="B28" s="25"/>
      <c r="C28" s="19">
        <v>137</v>
      </c>
      <c r="D28" s="21" t="s">
        <v>25</v>
      </c>
      <c r="E28" s="57"/>
      <c r="F28" s="25"/>
      <c r="G28" s="25"/>
      <c r="H28" s="50"/>
      <c r="I28" s="23"/>
    </row>
    <row r="29" spans="2:9" s="10" customFormat="1" ht="45.75" customHeight="1">
      <c r="B29" s="24">
        <v>19</v>
      </c>
      <c r="C29" s="19">
        <v>139</v>
      </c>
      <c r="D29" s="21" t="s">
        <v>31</v>
      </c>
      <c r="E29" s="62" t="s">
        <v>17</v>
      </c>
      <c r="F29" s="65" t="s">
        <v>18</v>
      </c>
      <c r="G29" s="59" t="s">
        <v>62</v>
      </c>
      <c r="H29" s="66">
        <f>(((75+73+73)/3)/100)</f>
        <v>0.7366666666666667</v>
      </c>
      <c r="I29" s="23"/>
    </row>
    <row r="30" spans="2:9" s="10" customFormat="1" ht="45.75" customHeight="1">
      <c r="B30" s="26"/>
      <c r="C30" s="19">
        <v>143</v>
      </c>
      <c r="D30" s="21" t="s">
        <v>30</v>
      </c>
      <c r="E30" s="63"/>
      <c r="F30" s="65"/>
      <c r="G30" s="59"/>
      <c r="H30" s="67"/>
      <c r="I30" s="23"/>
    </row>
    <row r="31" spans="2:9" s="10" customFormat="1" ht="45.75" customHeight="1">
      <c r="B31" s="25"/>
      <c r="C31" s="19">
        <v>144</v>
      </c>
      <c r="D31" s="21" t="s">
        <v>29</v>
      </c>
      <c r="E31" s="64"/>
      <c r="F31" s="65"/>
      <c r="G31" s="59"/>
      <c r="H31" s="67"/>
      <c r="I31" s="23"/>
    </row>
    <row r="32" spans="2:9" s="10" customFormat="1" ht="28.5">
      <c r="B32" s="24">
        <v>20</v>
      </c>
      <c r="C32" s="19">
        <v>148</v>
      </c>
      <c r="D32" s="21" t="s">
        <v>33</v>
      </c>
      <c r="E32" s="68" t="s">
        <v>19</v>
      </c>
      <c r="F32" s="59" t="s">
        <v>20</v>
      </c>
      <c r="G32" s="59" t="s">
        <v>63</v>
      </c>
      <c r="H32" s="69">
        <f>(((76+80)/2)/100)</f>
        <v>0.78</v>
      </c>
      <c r="I32" s="23"/>
    </row>
    <row r="33" spans="2:9" s="10" customFormat="1" ht="28.5">
      <c r="B33" s="25"/>
      <c r="C33" s="19">
        <v>152</v>
      </c>
      <c r="D33" s="21" t="s">
        <v>32</v>
      </c>
      <c r="E33" s="68"/>
      <c r="F33" s="59"/>
      <c r="G33" s="59"/>
      <c r="H33" s="70"/>
      <c r="I33" s="23"/>
    </row>
    <row r="34" spans="2:9" s="10" customFormat="1" ht="42.75">
      <c r="B34" s="24">
        <v>22</v>
      </c>
      <c r="C34" s="19">
        <v>168</v>
      </c>
      <c r="D34" s="21" t="s">
        <v>35</v>
      </c>
      <c r="E34" s="58" t="s">
        <v>50</v>
      </c>
      <c r="F34" s="59" t="s">
        <v>21</v>
      </c>
      <c r="G34" s="59" t="s">
        <v>64</v>
      </c>
      <c r="H34" s="60">
        <f>(((81+81)/2)/100)</f>
        <v>0.81</v>
      </c>
      <c r="I34" s="23"/>
    </row>
    <row r="35" spans="2:9" s="10" customFormat="1" ht="28.5">
      <c r="B35" s="25"/>
      <c r="C35" s="19">
        <v>171</v>
      </c>
      <c r="D35" s="21" t="s">
        <v>34</v>
      </c>
      <c r="E35" s="58"/>
      <c r="F35" s="59"/>
      <c r="G35" s="59"/>
      <c r="H35" s="61"/>
      <c r="I35" s="23"/>
    </row>
    <row r="36" spans="2:9" ht="15">
      <c r="B36" s="10"/>
      <c r="C36" s="10"/>
      <c r="D36" s="10"/>
      <c r="E36" s="11"/>
      <c r="F36" s="10"/>
      <c r="G36" s="10"/>
      <c r="H36" s="15"/>
      <c r="I36" s="17"/>
    </row>
    <row r="37" spans="2:8" ht="15">
      <c r="B37" s="10"/>
      <c r="C37" s="10"/>
      <c r="D37" s="10"/>
      <c r="E37" s="11"/>
      <c r="F37" s="10"/>
      <c r="G37" s="10"/>
      <c r="H37" s="10"/>
    </row>
    <row r="38" spans="2:8" ht="15">
      <c r="B38" s="10"/>
      <c r="C38" s="10"/>
      <c r="D38" s="10"/>
      <c r="E38" s="11"/>
      <c r="F38" s="10"/>
      <c r="G38" s="10"/>
      <c r="H38" s="10"/>
    </row>
    <row r="39" spans="2:8" ht="15">
      <c r="B39" s="10"/>
      <c r="C39" s="10"/>
      <c r="D39" s="10"/>
      <c r="E39" s="11"/>
      <c r="F39" s="10"/>
      <c r="G39" s="10"/>
      <c r="H39" s="10"/>
    </row>
  </sheetData>
  <sheetProtection/>
  <mergeCells count="51">
    <mergeCell ref="E34:E35"/>
    <mergeCell ref="F34:F35"/>
    <mergeCell ref="G34:G35"/>
    <mergeCell ref="H34:H35"/>
    <mergeCell ref="E29:E31"/>
    <mergeCell ref="F29:F31"/>
    <mergeCell ref="G29:G31"/>
    <mergeCell ref="H29:H31"/>
    <mergeCell ref="E32:E33"/>
    <mergeCell ref="F32:F33"/>
    <mergeCell ref="G32:G33"/>
    <mergeCell ref="H32:H33"/>
    <mergeCell ref="H25:H28"/>
    <mergeCell ref="E23:E24"/>
    <mergeCell ref="F23:F24"/>
    <mergeCell ref="G23:G24"/>
    <mergeCell ref="H23:H24"/>
    <mergeCell ref="E25:E28"/>
    <mergeCell ref="F25:F28"/>
    <mergeCell ref="G25:G28"/>
    <mergeCell ref="G19:G20"/>
    <mergeCell ref="H19:H20"/>
    <mergeCell ref="E21:E22"/>
    <mergeCell ref="F21:F22"/>
    <mergeCell ref="G21:G22"/>
    <mergeCell ref="H21:H22"/>
    <mergeCell ref="B8:H8"/>
    <mergeCell ref="B2:H2"/>
    <mergeCell ref="C3:I3"/>
    <mergeCell ref="C4:I4"/>
    <mergeCell ref="B6:H6"/>
    <mergeCell ref="B7:H7"/>
    <mergeCell ref="B34:B35"/>
    <mergeCell ref="B32:B33"/>
    <mergeCell ref="B29:B31"/>
    <mergeCell ref="B25:B28"/>
    <mergeCell ref="B21:B22"/>
    <mergeCell ref="B23:B24"/>
    <mergeCell ref="G12:G13"/>
    <mergeCell ref="H12:H13"/>
    <mergeCell ref="E14:E18"/>
    <mergeCell ref="F14:F18"/>
    <mergeCell ref="G14:G18"/>
    <mergeCell ref="H14:H18"/>
    <mergeCell ref="B19:B20"/>
    <mergeCell ref="B12:B13"/>
    <mergeCell ref="B14:B18"/>
    <mergeCell ref="E12:E13"/>
    <mergeCell ref="F12:F13"/>
    <mergeCell ref="E19:E20"/>
    <mergeCell ref="F19:F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Redes</cp:lastModifiedBy>
  <dcterms:created xsi:type="dcterms:W3CDTF">2015-12-03T18:21:20Z</dcterms:created>
  <dcterms:modified xsi:type="dcterms:W3CDTF">2017-09-14T16:47:27Z</dcterms:modified>
  <cp:category/>
  <cp:version/>
  <cp:contentType/>
  <cp:contentStatus/>
</cp:coreProperties>
</file>